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2\Проект Решения о бюджете на 2022-2023\"/>
    </mc:Choice>
  </mc:AlternateContent>
  <xr:revisionPtr revIDLastSave="0" documentId="13_ncr:1_{1DEAA37A-F635-4DF4-BFD9-3B69AD3B872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старая форма" sheetId="1" r:id="rId1"/>
    <sheet name="новая форма" sheetId="2" r:id="rId2"/>
  </sheets>
  <definedNames>
    <definedName name="_xlnm.Print_Titles" localSheetId="0">'старая форма'!$12:$12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2" i="2" l="1"/>
  <c r="E52" i="2"/>
  <c r="D52" i="2"/>
  <c r="F41" i="2"/>
  <c r="F40" i="2" s="1"/>
  <c r="E41" i="2"/>
  <c r="E40" i="2" s="1"/>
  <c r="D40" i="2"/>
  <c r="D41" i="2"/>
  <c r="D45" i="2"/>
  <c r="F9" i="2"/>
  <c r="E9" i="2"/>
  <c r="D9" i="2"/>
  <c r="E10" i="2" l="1"/>
  <c r="F42" i="2" l="1"/>
  <c r="E42" i="2"/>
  <c r="D42" i="2"/>
  <c r="F43" i="2"/>
  <c r="E43" i="2"/>
  <c r="D43" i="2"/>
  <c r="F45" i="2"/>
  <c r="E45" i="2"/>
  <c r="F46" i="2"/>
  <c r="E46" i="2"/>
  <c r="D46" i="2"/>
  <c r="F48" i="2"/>
  <c r="E48" i="2"/>
  <c r="D48" i="2"/>
  <c r="F50" i="2"/>
  <c r="E50" i="2"/>
  <c r="D50" i="2"/>
  <c r="F38" i="2"/>
  <c r="F37" i="2" s="1"/>
  <c r="E38" i="2"/>
  <c r="E37" i="2" s="1"/>
  <c r="D38" i="2"/>
  <c r="D37" i="2"/>
  <c r="F35" i="2"/>
  <c r="E35" i="2"/>
  <c r="D35" i="2"/>
  <c r="F33" i="2"/>
  <c r="E33" i="2"/>
  <c r="D33" i="2"/>
  <c r="D32" i="2"/>
  <c r="D31" i="2" s="1"/>
  <c r="F31" i="2"/>
  <c r="E31" i="2"/>
  <c r="F22" i="2"/>
  <c r="F21" i="2" s="1"/>
  <c r="F20" i="2" s="1"/>
  <c r="E22" i="2"/>
  <c r="E21" i="2"/>
  <c r="E20" i="2" s="1"/>
  <c r="D22" i="2"/>
  <c r="D21" i="2" s="1"/>
  <c r="D20" i="2" s="1"/>
  <c r="F15" i="2"/>
  <c r="F14" i="2" s="1"/>
  <c r="E15" i="2"/>
  <c r="E14" i="2" s="1"/>
  <c r="D15" i="2"/>
  <c r="D14" i="2" s="1"/>
  <c r="F11" i="2"/>
  <c r="F10" i="2" s="1"/>
  <c r="E11" i="2"/>
  <c r="D11" i="2"/>
  <c r="D10" i="2" s="1"/>
  <c r="H34" i="1" l="1"/>
  <c r="H33" i="1" s="1"/>
  <c r="G34" i="1"/>
  <c r="G33" i="1"/>
  <c r="H24" i="1"/>
  <c r="G24" i="1"/>
  <c r="F24" i="1"/>
  <c r="H43" i="1"/>
  <c r="G43" i="1"/>
  <c r="H44" i="1"/>
  <c r="G44" i="1"/>
  <c r="F43" i="1"/>
  <c r="F44" i="1"/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G41" i="1"/>
  <c r="G30" i="1"/>
  <c r="H31" i="1"/>
  <c r="H30" i="1" s="1"/>
  <c r="G31" i="1"/>
  <c r="H28" i="1"/>
  <c r="H27" i="1" s="1"/>
  <c r="G28" i="1"/>
  <c r="G27" i="1" s="1"/>
  <c r="G26" i="1" s="1"/>
  <c r="G23" i="1" s="1"/>
  <c r="H38" i="1" l="1"/>
  <c r="H37" i="1" s="1"/>
  <c r="H36" i="1" s="1"/>
  <c r="G38" i="1"/>
  <c r="G37" i="1" s="1"/>
  <c r="G36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15" i="1" s="1"/>
  <c r="F38" i="1"/>
  <c r="F37" i="1" s="1"/>
  <c r="F36" i="1" s="1"/>
  <c r="G15" i="1"/>
  <c r="H15" i="1"/>
  <c r="F47" i="1"/>
  <c r="F46" i="1" s="1"/>
  <c r="F14" i="1" l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<sst xmlns="http://schemas.openxmlformats.org/spreadsheetml/2006/main" count="270" uniqueCount="146">
  <si>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</si>
  <si>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</si>
  <si>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</si>
  <si>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</si>
  <si>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</si>
  <si>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</si>
  <si>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</si>
  <si>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</si>
  <si>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</si>
  <si>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</si>
  <si>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</si>
  <si>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</si>
  <si>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</si>
  <si>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</si>
  <si>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</si>
  <si>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</si>
  <si>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</si>
  <si>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</si>
  <si>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</si>
  <si>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</si>
  <si>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</si>
  <si>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</si>
  <si>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</si>
  <si>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</si>
  <si>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</si>
  <si>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</si>
  <si>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</si>
  <si>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</si>
  <si>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</si>
  <si>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</si>
  <si>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</si>
  <si>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</si>
  <si>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</si>
  <si>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</si>
  <si>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</si>
  <si>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</si>
  <si>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</si>
  <si>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</si>
  <si>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</si>
  <si>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</si>
  <si>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</si>
  <si>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</si>
  <si>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</si>
  <si>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</si>
  <si>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</si>
  <si>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</si>
  <si>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</si>
  <si>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</si>
  <si>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</si>
  <si>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</si>
  <si>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</si>
  <si>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</si>
  <si>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</si>
  <si>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</si>
  <si>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</si>
  <si>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</si>
  <si>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</si>
  <si>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</si>
  <si>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</si>
  <si>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</si>
  <si>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</si>
  <si>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</si>
  <si>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</si>
  <si>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</si>
  <si>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</si>
  <si>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</si>
  <si>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</si>
  <si>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</si>
  <si>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</si>
  <si>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</si>
  <si>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</si>
  <si>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</si>
  <si>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</si>
  <si>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</si>
  <si>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</si>
  <si>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</si>
  <si>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</si>
  <si>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</si>
  <si>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</si>
  <si>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</si>
  <si>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</si>
  <si>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</si>
  <si>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</si>
  <si>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</si>
  <si>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</si>
  <si>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</si>
  <si>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</si>
  <si>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</si>
  <si>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</si>
  <si>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</si>
  <si>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</si>
  <si>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</si>
  <si>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</si>
  <si>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</si>
  <si>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</si>
  <si>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</si>
  <si>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депутатов Митякинского сельского поселения  </t>
  </si>
  <si>
    <t>2023 г.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</si>
  <si>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</si>
  <si>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</si>
  <si>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</si>
  <si>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</si>
  <si>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</si>
  <si>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</si>
  <si>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</si>
  <si>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</si>
  <si>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 на 2022 год и на плановый период 2023 и 2024 годов"</t>
  </si>
  <si>
    <t xml:space="preserve"> "О бюджете Митякинского сельского поселения Тарасовского района</t>
  </si>
  <si>
    <t>Объем поступлений доходов бюджета Митякинского сельского поселения                                                                                                                                                                                                 Тарасовского района на 2022 год и на плановый период 2023 и 2024 годов</t>
  </si>
  <si>
    <t>2024 г.</t>
  </si>
  <si>
    <t>1 11 09080 10 0000 120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</si>
  <si>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</si>
  <si>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1 11 09080 00 0000 120</t>
  </si>
  <si>
    <t>1 11 09000 00 0000 120</t>
  </si>
  <si>
    <t>ПРОЧИЕ ДОХОДЫ ОТ ИСПОЛЬЗОВАНИЯ ИМУЩЕСТВА И ПРАВ, НАХОДЯЩИХСЯ В ГОСУДАРСТВЕННОЙ И МУНИЦИПАЛЬНОЙ СОБМТВЕНННОСТИ (ЗА ИСКЛЮЧЕНИЕМ ИМУЩЕСТВА БЮЖЕТНЫХ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</si>
  <si>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</si>
  <si>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Приложение 1 к проекту решения Собрания  </t>
  </si>
  <si>
    <t xml:space="preserve">2 02 40014 10 0000 150 </t>
  </si>
  <si>
    <t xml:space="preserve">2 02 40000 00 0000 150 </t>
  </si>
  <si>
    <t>(тыс. рублей)</t>
  </si>
  <si>
    <t>Код бюджетной классификации Российской Федерации</t>
  </si>
  <si>
    <t>Наименование</t>
  </si>
  <si>
    <t>2022 год</t>
  </si>
  <si>
    <t>2023 год</t>
  </si>
  <si>
    <t>2024 год</t>
  </si>
  <si>
    <t>1 553,5</t>
  </si>
  <si>
    <t xml:space="preserve">1 06 01030 00 0000 110 </t>
  </si>
  <si>
    <t>1 06 06000 00 0000 110</t>
  </si>
  <si>
    <t>1 06 06030 00 0000 110</t>
  </si>
  <si>
    <t>1 06 06033 10 0000 110</t>
  </si>
  <si>
    <t xml:space="preserve"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 </t>
  </si>
  <si>
    <t xml:space="preserve">1 06 06043 00 0000 110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</si>
  <si>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</si>
  <si>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color indexed="8"/>
        <rFont val="Times New Roman"/>
        <family val="1"/>
        <charset val="204"/>
      </rPr>
      <t xml:space="preserve">1 </t>
    </r>
    <r>
      <rPr>
        <sz val="14"/>
        <color indexed="8"/>
        <rFont val="Times New Roman"/>
        <family val="1"/>
        <charset val="204"/>
      </rPr>
      <t>и 228 Налогового кодекса Российской Федерации</t>
    </r>
  </si>
  <si>
    <t>Объем поступлений доходов бюджета бюджета Митякинского сельского поселения Тарасовского района на 2022 год и на плановый период 2023 и 2024 годов</t>
  </si>
  <si>
    <t xml:space="preserve"> </t>
  </si>
  <si>
    <r>
      <rPr>
        <sz val="12"/>
        <color rgb="FF000000"/>
        <rFont val="Times New Roman"/>
        <family val="1"/>
        <charset val="204"/>
      </rPr>
      <t>Приложение 1 к проекту решенияСобрания депутатов Митякинского сельского поселения «О бюджете Митякинского сельского поселения Тарасовского района на 2022 год
и на плановый период 2023 и 2024 годов»</t>
    </r>
    <r>
      <rPr>
        <sz val="15"/>
        <color rgb="FF000000"/>
        <rFont val="Times New Roman"/>
        <family val="1"/>
        <charset val="204"/>
      </rPr>
      <t xml:space="preserve">
</t>
    </r>
  </si>
  <si>
    <t xml:space="preserve">       1 06 06033 00 0000 110</t>
  </si>
  <si>
    <t>7 416,6</t>
  </si>
  <si>
    <t>5 933,3</t>
  </si>
  <si>
    <t>5 340,0</t>
  </si>
  <si>
    <t xml:space="preserve">2 02 16001 00 0000 150 </t>
  </si>
  <si>
    <t>2 02 30000 00 0000 150</t>
  </si>
  <si>
    <t xml:space="preserve"> 2 02 30024 00 0000 150</t>
  </si>
  <si>
    <t>Всего доходов</t>
  </si>
  <si>
    <t>В.А. Щуров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</si>
</sst>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6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113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vertical="center" wrapText="1"/>
    </xf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4" fontId="8" fillId="0" borderId="2" xfId="0" applyNumberFormat="1" applyFont="1" applyBorder="1"/>
    <xf numFmtId="4" fontId="7" fillId="0" borderId="2" xfId="0" applyNumberFormat="1" applyFont="1" applyBorder="1"/>
    <xf numFmtId="49" fontId="1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20" fillId="0" borderId="0" xfId="0" applyNumberFormat="1" applyFont="1"/>
    <xf numFmtId="4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 wrapText="1"/>
    </xf>
    <xf numFmtId="165" fontId="20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wrapText="1"/>
    </xf>
    <xf numFmtId="165" fontId="20" fillId="0" borderId="0" xfId="0" applyNumberFormat="1" applyFont="1" applyAlignment="1">
      <alignment vertical="center"/>
    </xf>
    <xf numFmtId="165" fontId="20" fillId="0" borderId="0" xfId="0" applyNumberFormat="1" applyFont="1" applyAlignment="1">
      <alignment vertical="center" wrapText="1"/>
    </xf>
    <xf numFmtId="165" fontId="18" fillId="0" borderId="1" xfId="0" applyNumberFormat="1" applyFont="1" applyBorder="1" applyAlignment="1">
      <alignment horizontal="center" vertical="center"/>
    </xf>
    <xf numFmtId="165" fontId="18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right" vertical="center" wrapText="1"/>
    </xf>
    <xf numFmtId="0" fontId="18" fillId="2" borderId="1" xfId="0" applyNumberFormat="1" applyFont="1" applyFill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 vertical="center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center" wrapText="1"/>
    </xf>
    <xf numFmtId="0" fontId="20" fillId="0" borderId="1" xfId="0" applyFont="1" applyBorder="1" applyAlignment="1">
      <alignment horizontal="justify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opLeftCell="D2" workbookViewId="0">
      <selection activeCell="K15" sqref="K15"/>
    </sheetView>
  </sheetViews>
  <sheetFormatPr defaultRowHeight="18" customHeight="1" x14ac:dyDescent="0.25"/>
  <cols>
    <col min="1" max="3" width="8" hidden="1"/>
    <col min="4" max="4" width="42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5"/>
      <c r="F1" s="56"/>
      <c r="G1" s="56"/>
      <c r="H1" s="56" t="s">
        <v>116</v>
      </c>
    </row>
    <row r="2" spans="1:9" s="4" customFormat="1" ht="18" customHeight="1" x14ac:dyDescent="0.25">
      <c r="A2" s="22"/>
      <c r="B2" s="22"/>
      <c r="C2" s="22"/>
      <c r="D2" s="29"/>
      <c r="E2" s="55"/>
      <c r="F2" s="56"/>
      <c r="G2" s="56"/>
      <c r="H2" s="56" t="s">
        <v>96</v>
      </c>
    </row>
    <row r="3" spans="1:9" s="4" customFormat="1" ht="14.25" hidden="1" customHeight="1" x14ac:dyDescent="0.25">
      <c r="A3" s="22"/>
      <c r="B3" s="22"/>
      <c r="C3" s="22"/>
      <c r="D3" s="29"/>
      <c r="E3" s="55"/>
      <c r="F3" s="89"/>
      <c r="G3" s="90"/>
      <c r="H3" s="90"/>
    </row>
    <row r="4" spans="1:9" s="4" customFormat="1" ht="40.5" customHeight="1" x14ac:dyDescent="0.25">
      <c r="A4" s="22"/>
      <c r="B4" s="22"/>
      <c r="C4" s="22"/>
      <c r="D4" s="29"/>
      <c r="E4" s="55"/>
      <c r="F4" s="89" t="s">
        <v>107</v>
      </c>
      <c r="G4" s="89"/>
      <c r="H4" s="89"/>
    </row>
    <row r="5" spans="1:9" s="4" customFormat="1" ht="20.25" customHeight="1" x14ac:dyDescent="0.25">
      <c r="A5" s="22"/>
      <c r="B5" s="22"/>
      <c r="C5" s="22"/>
      <c r="D5" s="29"/>
      <c r="E5" s="55"/>
      <c r="F5" s="56"/>
      <c r="G5" s="56"/>
      <c r="H5" s="56" t="s">
        <v>106</v>
      </c>
    </row>
    <row r="6" spans="1:9" s="4" customFormat="1" ht="75.75" customHeight="1" x14ac:dyDescent="0.25">
      <c r="A6" s="23" t="s">
        <v>0</v>
      </c>
      <c r="B6" s="23"/>
      <c r="C6" s="23"/>
      <c r="D6" s="93" t="s">
        <v>108</v>
      </c>
      <c r="E6" s="94"/>
      <c r="F6" s="94"/>
      <c r="G6" s="94"/>
      <c r="H6" s="94"/>
      <c r="I6" s="57"/>
    </row>
    <row r="7" spans="1:9" ht="11.25" hidden="1" customHeight="1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96" t="s">
        <v>8</v>
      </c>
      <c r="B9" s="96" t="s">
        <v>9</v>
      </c>
      <c r="C9" s="96" t="s">
        <v>2</v>
      </c>
      <c r="D9" s="92" t="s">
        <v>101</v>
      </c>
      <c r="E9" s="92" t="s">
        <v>100</v>
      </c>
      <c r="F9" s="92" t="s">
        <v>87</v>
      </c>
      <c r="G9" s="91" t="s">
        <v>97</v>
      </c>
      <c r="H9" s="91" t="s">
        <v>109</v>
      </c>
    </row>
    <row r="10" spans="1:9" s="4" customFormat="1" ht="15" x14ac:dyDescent="0.25">
      <c r="A10" s="96"/>
      <c r="B10" s="96"/>
      <c r="C10" s="96"/>
      <c r="D10" s="92"/>
      <c r="E10" s="92"/>
      <c r="F10" s="91"/>
      <c r="G10" s="91"/>
      <c r="H10" s="91"/>
    </row>
    <row r="11" spans="1:9" s="4" customFormat="1" ht="30.75" customHeight="1" x14ac:dyDescent="0.25">
      <c r="A11" s="96"/>
      <c r="B11" s="96"/>
      <c r="C11" s="96"/>
      <c r="D11" s="92"/>
      <c r="E11" s="92"/>
      <c r="F11" s="91"/>
      <c r="G11" s="91"/>
      <c r="H11" s="91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3968.8</v>
      </c>
      <c r="G14" s="26">
        <f>G15+G36</f>
        <v>4091.1000000000004</v>
      </c>
      <c r="H14" s="26">
        <f>H15+H36</f>
        <v>4217.9000000000005</v>
      </c>
      <c r="I14" s="28"/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3234.3</v>
      </c>
      <c r="G15" s="27">
        <f>G16+G20+G23+G33</f>
        <v>3327.2000000000003</v>
      </c>
      <c r="H15" s="27">
        <f>H16+H20+H23+H33</f>
        <v>3423.5000000000005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1169.2</v>
      </c>
      <c r="G16" s="26">
        <f t="shared" ref="G16:H16" si="0">G17</f>
        <v>1262.0999999999999</v>
      </c>
      <c r="H16" s="26">
        <f t="shared" si="0"/>
        <v>1358.4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1169.2</v>
      </c>
      <c r="G17" s="34">
        <f t="shared" ref="G17:H17" si="1">G18+G19</f>
        <v>1262.0999999999999</v>
      </c>
      <c r="H17" s="34">
        <f t="shared" si="1"/>
        <v>1358.4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1162.2</v>
      </c>
      <c r="G18" s="34">
        <v>1255.0999999999999</v>
      </c>
      <c r="H18" s="34">
        <v>1351.4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492.7</v>
      </c>
      <c r="G20" s="26">
        <f t="shared" ref="G20:H20" si="2">G21</f>
        <v>492.7</v>
      </c>
      <c r="H20" s="26">
        <f t="shared" si="2"/>
        <v>492.7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492.7</v>
      </c>
      <c r="G21" s="34">
        <f t="shared" ref="G21:H21" si="3">G22</f>
        <v>492.7</v>
      </c>
      <c r="H21" s="34">
        <f t="shared" si="3"/>
        <v>492.7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492.7</v>
      </c>
      <c r="G22" s="34">
        <v>492.7</v>
      </c>
      <c r="H22" s="34">
        <v>492.7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1553.5</v>
      </c>
      <c r="G23" s="26">
        <f t="shared" ref="G23:H23" si="4">G24+G26</f>
        <v>1553.5</v>
      </c>
      <c r="H23" s="26">
        <f t="shared" si="4"/>
        <v>1553.5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f>F25</f>
        <v>194</v>
      </c>
      <c r="G24" s="34">
        <f t="shared" ref="G24:H24" si="5">G25</f>
        <v>194</v>
      </c>
      <c r="H24" s="34">
        <f t="shared" si="5"/>
        <v>194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194</v>
      </c>
      <c r="G25" s="34">
        <v>194</v>
      </c>
      <c r="H25" s="34">
        <v>194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1359.5</v>
      </c>
      <c r="G26" s="34">
        <f t="shared" ref="G26:H26" si="6">G27+G30</f>
        <v>1359.5</v>
      </c>
      <c r="H26" s="34">
        <f t="shared" si="6"/>
        <v>1359.5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387.5</v>
      </c>
      <c r="G27" s="34">
        <f>G28</f>
        <v>387.5</v>
      </c>
      <c r="H27" s="34">
        <f>H28</f>
        <v>387.5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387.5</v>
      </c>
      <c r="G28" s="34">
        <f t="shared" ref="G28:H28" si="7">G29</f>
        <v>387.5</v>
      </c>
      <c r="H28" s="34">
        <f t="shared" si="7"/>
        <v>387.5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387.5</v>
      </c>
      <c r="G29" s="34">
        <v>387.5</v>
      </c>
      <c r="H29" s="34">
        <v>387.5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972</v>
      </c>
      <c r="G30" s="34">
        <f t="shared" ref="G30:H30" si="8">G31</f>
        <v>972</v>
      </c>
      <c r="H30" s="34">
        <f t="shared" si="8"/>
        <v>972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972</v>
      </c>
      <c r="G31" s="34">
        <f t="shared" ref="G31:H31" si="9">G32</f>
        <v>972</v>
      </c>
      <c r="H31" s="34">
        <f t="shared" si="9"/>
        <v>972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972</v>
      </c>
      <c r="G32" s="34">
        <v>972</v>
      </c>
      <c r="H32" s="34">
        <v>972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18.899999999999999</v>
      </c>
      <c r="G33" s="37">
        <f t="shared" ref="G33:H34" si="10">G34</f>
        <v>18.899999999999999</v>
      </c>
      <c r="H33" s="37">
        <f t="shared" si="10"/>
        <v>18.899999999999999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18.899999999999999</v>
      </c>
      <c r="G34" s="40">
        <f t="shared" si="10"/>
        <v>18.899999999999999</v>
      </c>
      <c r="H34" s="40">
        <f t="shared" si="10"/>
        <v>18.899999999999999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18.899999999999999</v>
      </c>
      <c r="G35" s="40">
        <v>18.899999999999999</v>
      </c>
      <c r="H35" s="40">
        <v>18.899999999999999</v>
      </c>
    </row>
    <row r="36" spans="1:8" s="4" customFormat="1" ht="21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734.5</v>
      </c>
      <c r="G36" s="37">
        <f>G37+G43</f>
        <v>763.9</v>
      </c>
      <c r="H36" s="37">
        <f>H37+H43</f>
        <v>794.4</v>
      </c>
    </row>
    <row r="37" spans="1:8" s="4" customFormat="1" ht="55.5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707.1</v>
      </c>
      <c r="G37" s="26">
        <f t="shared" ref="G37:H37" si="11">G38</f>
        <v>735.4</v>
      </c>
      <c r="H37" s="26">
        <f t="shared" si="11"/>
        <v>764.8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707.1</v>
      </c>
      <c r="G38" s="34">
        <f t="shared" ref="G38:H38" si="12">G39+G41</f>
        <v>735.4</v>
      </c>
      <c r="H38" s="34">
        <f t="shared" si="12"/>
        <v>764.8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638.20000000000005</v>
      </c>
      <c r="G39" s="34">
        <f t="shared" ref="G39:H39" si="13">G40</f>
        <v>663.8</v>
      </c>
      <c r="H39" s="34">
        <f t="shared" si="13"/>
        <v>690.3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638.20000000000005</v>
      </c>
      <c r="G40" s="34">
        <v>663.8</v>
      </c>
      <c r="H40" s="34">
        <v>690.3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68.900000000000006</v>
      </c>
      <c r="G41" s="34">
        <f t="shared" ref="G41:H41" si="14">G42</f>
        <v>71.599999999999994</v>
      </c>
      <c r="H41" s="34">
        <f t="shared" si="14"/>
        <v>74.5</v>
      </c>
    </row>
    <row r="42" spans="1:8" s="4" customFormat="1" ht="93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68.900000000000006</v>
      </c>
      <c r="G42" s="34">
        <v>71.599999999999994</v>
      </c>
      <c r="H42" s="34">
        <v>74.5</v>
      </c>
    </row>
    <row r="43" spans="1:8" s="4" customFormat="1" ht="150" customHeight="1" x14ac:dyDescent="0.3">
      <c r="A43" s="18" t="s">
        <v>67</v>
      </c>
      <c r="B43" s="19"/>
      <c r="C43" s="19"/>
      <c r="D43" s="61" t="s">
        <v>113</v>
      </c>
      <c r="E43" s="41" t="s">
        <v>114</v>
      </c>
      <c r="F43" s="58">
        <f>F44</f>
        <v>27.4</v>
      </c>
      <c r="G43" s="58">
        <f t="shared" ref="G43:H43" si="15">G44</f>
        <v>28.5</v>
      </c>
      <c r="H43" s="58">
        <f t="shared" si="15"/>
        <v>29.6</v>
      </c>
    </row>
    <row r="44" spans="1:8" s="4" customFormat="1" ht="130.5" customHeight="1" x14ac:dyDescent="0.3">
      <c r="A44" s="20" t="s">
        <v>69</v>
      </c>
      <c r="B44" s="21"/>
      <c r="C44" s="21"/>
      <c r="D44" s="42" t="s">
        <v>112</v>
      </c>
      <c r="E44" s="43" t="s">
        <v>115</v>
      </c>
      <c r="F44" s="48">
        <f>F45</f>
        <v>27.4</v>
      </c>
      <c r="G44" s="48">
        <f t="shared" ref="G44:H44" si="16">G45</f>
        <v>28.5</v>
      </c>
      <c r="H44" s="48">
        <f t="shared" si="16"/>
        <v>29.6</v>
      </c>
    </row>
    <row r="45" spans="1:8" s="4" customFormat="1" ht="113.25" customHeight="1" x14ac:dyDescent="0.25">
      <c r="A45" s="10" t="s">
        <v>70</v>
      </c>
      <c r="B45" s="11"/>
      <c r="C45" s="11"/>
      <c r="D45" s="60" t="s">
        <v>110</v>
      </c>
      <c r="E45" s="43" t="s">
        <v>111</v>
      </c>
      <c r="F45" s="59">
        <v>27.4</v>
      </c>
      <c r="G45" s="59">
        <v>28.5</v>
      </c>
      <c r="H45" s="59">
        <v>29.6</v>
      </c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9164</v>
      </c>
      <c r="G46" s="26">
        <f>G47</f>
        <v>6185.1</v>
      </c>
      <c r="H46" s="26">
        <f>H47</f>
        <v>5340.2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9164</v>
      </c>
      <c r="G47" s="26">
        <f>G48+G51+G60+G61</f>
        <v>6185.1</v>
      </c>
      <c r="H47" s="26">
        <f>H48+H51+H60+H61</f>
        <v>5340.2</v>
      </c>
    </row>
    <row r="48" spans="1:8" s="4" customFormat="1" ht="25.5" customHeight="1" x14ac:dyDescent="0.3">
      <c r="A48" s="16" t="s">
        <v>73</v>
      </c>
      <c r="B48" s="17"/>
      <c r="C48" s="17"/>
      <c r="D48" s="32" t="s">
        <v>88</v>
      </c>
      <c r="E48" s="33" t="s">
        <v>70</v>
      </c>
      <c r="F48" s="34">
        <f>F49</f>
        <v>7416.6</v>
      </c>
      <c r="G48" s="34">
        <f t="shared" ref="G48:H48" si="17">G49</f>
        <v>5933.3</v>
      </c>
      <c r="H48" s="34">
        <f t="shared" si="17"/>
        <v>5340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102</v>
      </c>
      <c r="E49" s="33" t="s">
        <v>103</v>
      </c>
      <c r="F49" s="34">
        <f>F50</f>
        <v>7416.6</v>
      </c>
      <c r="G49" s="34">
        <f t="shared" ref="G49:H49" si="18">G50</f>
        <v>5933.3</v>
      </c>
      <c r="H49" s="34">
        <f t="shared" si="18"/>
        <v>5340</v>
      </c>
    </row>
    <row r="50" spans="1:9" s="4" customFormat="1" ht="58.5" customHeight="1" x14ac:dyDescent="0.3">
      <c r="A50" s="10" t="s">
        <v>75</v>
      </c>
      <c r="B50" s="11"/>
      <c r="C50" s="11"/>
      <c r="D50" s="32" t="s">
        <v>105</v>
      </c>
      <c r="E50" s="33" t="s">
        <v>104</v>
      </c>
      <c r="F50" s="34">
        <v>7416.6</v>
      </c>
      <c r="G50" s="34">
        <v>5933.3</v>
      </c>
      <c r="H50" s="34">
        <v>5340</v>
      </c>
    </row>
    <row r="51" spans="1:9" s="4" customFormat="1" ht="38.25" customHeight="1" x14ac:dyDescent="0.3">
      <c r="A51" s="16" t="s">
        <v>76</v>
      </c>
      <c r="B51" s="17"/>
      <c r="C51" s="17"/>
      <c r="D51" s="32" t="s">
        <v>89</v>
      </c>
      <c r="E51" s="33" t="s">
        <v>73</v>
      </c>
      <c r="F51" s="34">
        <f>F57+F52</f>
        <v>242.79999999999998</v>
      </c>
      <c r="G51" s="34">
        <f t="shared" ref="G51:H51" si="19">G57+G52</f>
        <v>251.79999999999998</v>
      </c>
      <c r="H51" s="34">
        <f t="shared" si="19"/>
        <v>0.2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90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4" t="s">
        <v>78</v>
      </c>
      <c r="E53" s="45" t="s">
        <v>79</v>
      </c>
      <c r="F53" s="46">
        <v>2501.1</v>
      </c>
      <c r="G53" s="46">
        <v>2519.27</v>
      </c>
      <c r="H53" s="46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4" t="s">
        <v>80</v>
      </c>
      <c r="E54" s="45" t="s">
        <v>81</v>
      </c>
      <c r="F54" s="46">
        <v>552.4</v>
      </c>
      <c r="G54" s="46">
        <v>435.7</v>
      </c>
      <c r="H54" s="46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4" t="s">
        <v>82</v>
      </c>
      <c r="E55" s="45" t="s">
        <v>83</v>
      </c>
      <c r="F55" s="46">
        <v>552.4</v>
      </c>
      <c r="G55" s="46">
        <v>435.7</v>
      </c>
      <c r="H55" s="46">
        <v>0</v>
      </c>
      <c r="I55" s="3"/>
    </row>
    <row r="56" spans="1:9" s="4" customFormat="1" ht="39.75" customHeight="1" x14ac:dyDescent="0.3">
      <c r="A56" s="10" t="s">
        <v>84</v>
      </c>
      <c r="B56" s="11"/>
      <c r="C56" s="11"/>
      <c r="D56" s="32" t="s">
        <v>91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92</v>
      </c>
      <c r="E57" s="33" t="s">
        <v>76</v>
      </c>
      <c r="F57" s="34">
        <f>F58</f>
        <v>242.6</v>
      </c>
      <c r="G57" s="34">
        <f t="shared" ref="G57:H57" si="20">G58</f>
        <v>251.6</v>
      </c>
      <c r="H57" s="34">
        <f t="shared" si="20"/>
        <v>0</v>
      </c>
    </row>
    <row r="58" spans="1:9" s="4" customFormat="1" ht="57.75" customHeight="1" x14ac:dyDescent="0.3">
      <c r="A58" s="10" t="s">
        <v>85</v>
      </c>
      <c r="B58" s="11"/>
      <c r="C58" s="11"/>
      <c r="D58" s="32" t="s">
        <v>99</v>
      </c>
      <c r="E58" s="33" t="s">
        <v>77</v>
      </c>
      <c r="F58" s="34">
        <v>242.6</v>
      </c>
      <c r="G58" s="34">
        <v>251.6</v>
      </c>
      <c r="H58" s="34">
        <v>0</v>
      </c>
    </row>
    <row r="59" spans="1:9" s="4" customFormat="1" ht="16.5" customHeight="1" x14ac:dyDescent="0.3">
      <c r="A59" s="7" t="s">
        <v>86</v>
      </c>
      <c r="B59" s="8"/>
      <c r="C59" s="8"/>
      <c r="D59" s="38" t="s">
        <v>118</v>
      </c>
      <c r="E59" s="47" t="s">
        <v>79</v>
      </c>
      <c r="F59" s="48">
        <f>F60+F62</f>
        <v>1504.6</v>
      </c>
      <c r="G59" s="34">
        <v>0</v>
      </c>
      <c r="H59" s="34">
        <v>0</v>
      </c>
    </row>
    <row r="60" spans="1:9" ht="90.75" customHeight="1" x14ac:dyDescent="0.3">
      <c r="D60" s="38" t="s">
        <v>117</v>
      </c>
      <c r="E60" s="49" t="s">
        <v>83</v>
      </c>
      <c r="F60" s="50">
        <v>1504.6</v>
      </c>
      <c r="G60" s="50">
        <v>0</v>
      </c>
      <c r="H60" s="50">
        <v>0</v>
      </c>
      <c r="I60" s="3"/>
    </row>
    <row r="61" spans="1:9" ht="0.75" customHeight="1" x14ac:dyDescent="0.3">
      <c r="D61" s="32" t="s">
        <v>93</v>
      </c>
      <c r="E61" s="33" t="s">
        <v>84</v>
      </c>
      <c r="F61" s="34">
        <f>F62</f>
        <v>0</v>
      </c>
      <c r="G61" s="34">
        <f>SUM(G62)</f>
        <v>0</v>
      </c>
      <c r="H61" s="34">
        <f>SUM(H62)</f>
        <v>0</v>
      </c>
      <c r="I61" s="3"/>
    </row>
    <row r="62" spans="1:9" ht="30" hidden="1" customHeight="1" x14ac:dyDescent="0.3">
      <c r="D62" s="32" t="s">
        <v>94</v>
      </c>
      <c r="E62" s="33" t="s">
        <v>85</v>
      </c>
      <c r="F62" s="34">
        <v>0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1">
        <f>F46+F14</f>
        <v>13132.8</v>
      </c>
      <c r="G63" s="51">
        <f>G46+G14</f>
        <v>10276.200000000001</v>
      </c>
      <c r="H63" s="51">
        <f>H46+H14</f>
        <v>9558.1</v>
      </c>
    </row>
    <row r="64" spans="1:9" ht="18" customHeight="1" x14ac:dyDescent="0.3">
      <c r="D64" s="52"/>
      <c r="E64" s="52"/>
      <c r="F64" s="52"/>
      <c r="G64" s="52"/>
      <c r="H64" s="52"/>
    </row>
    <row r="65" spans="4:8" ht="18" customHeight="1" x14ac:dyDescent="0.3">
      <c r="D65" s="52"/>
      <c r="E65" s="52"/>
      <c r="F65" s="52"/>
      <c r="G65" s="52"/>
      <c r="H65" s="52"/>
    </row>
    <row r="66" spans="4:8" ht="18" customHeight="1" x14ac:dyDescent="0.3">
      <c r="D66" s="53"/>
      <c r="E66" s="53"/>
      <c r="F66" s="62"/>
      <c r="G66" s="62"/>
      <c r="H66" s="63"/>
    </row>
    <row r="67" spans="4:8" ht="47.25" customHeight="1" x14ac:dyDescent="0.3">
      <c r="D67" s="95" t="s">
        <v>98</v>
      </c>
      <c r="E67" s="95"/>
      <c r="F67" s="54"/>
      <c r="G67" s="54" t="s">
        <v>95</v>
      </c>
      <c r="H67" s="52"/>
    </row>
  </sheetData>
  <mergeCells count="12">
    <mergeCell ref="D67:E67"/>
    <mergeCell ref="A9:A11"/>
    <mergeCell ref="B9:B11"/>
    <mergeCell ref="D9:D11"/>
    <mergeCell ref="C9:C11"/>
    <mergeCell ref="E9:E11"/>
    <mergeCell ref="F3:H3"/>
    <mergeCell ref="G9:G11"/>
    <mergeCell ref="F9:F11"/>
    <mergeCell ref="D6:H6"/>
    <mergeCell ref="H9:H11"/>
    <mergeCell ref="F4:H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B99B-B6F9-4348-BD26-640E9B65A1E9}">
  <dimension ref="A1:M56"/>
  <sheetViews>
    <sheetView tabSelected="1" workbookViewId="0">
      <selection activeCell="M5" sqref="M5"/>
    </sheetView>
  </sheetViews>
  <sheetFormatPr defaultRowHeight="15" x14ac:dyDescent="0.25"/>
  <cols>
    <col min="1" max="1" width="35.5703125" customWidth="1"/>
    <col min="2" max="2" width="46.42578125" customWidth="1"/>
    <col min="3" max="3" width="12.5703125" customWidth="1"/>
    <col min="4" max="4" width="14.5703125" customWidth="1"/>
    <col min="5" max="5" width="16.42578125" customWidth="1"/>
    <col min="6" max="6" width="17.7109375" customWidth="1"/>
  </cols>
  <sheetData>
    <row r="1" spans="1:13" ht="116.25" customHeight="1" x14ac:dyDescent="0.25">
      <c r="A1" s="75" t="s">
        <v>135</v>
      </c>
      <c r="B1" s="75"/>
      <c r="C1" s="75"/>
      <c r="D1" s="103" t="s">
        <v>136</v>
      </c>
      <c r="E1" s="103"/>
      <c r="F1" s="103"/>
    </row>
    <row r="2" spans="1:13" ht="19.5" hidden="1" x14ac:dyDescent="0.25">
      <c r="A2" s="64"/>
    </row>
    <row r="3" spans="1:13" ht="19.5" hidden="1" x14ac:dyDescent="0.25">
      <c r="A3" s="64"/>
      <c r="G3" s="76"/>
    </row>
    <row r="4" spans="1:13" ht="18.75" hidden="1" x14ac:dyDescent="0.25">
      <c r="A4" s="65"/>
    </row>
    <row r="5" spans="1:13" ht="54.75" customHeight="1" x14ac:dyDescent="0.25">
      <c r="A5" s="102" t="s">
        <v>134</v>
      </c>
      <c r="B5" s="102"/>
      <c r="C5" s="102"/>
      <c r="D5" s="102"/>
      <c r="E5" s="102"/>
      <c r="F5" s="102"/>
      <c r="M5">
        <v>3968.8</v>
      </c>
    </row>
    <row r="6" spans="1:13" ht="18.75" x14ac:dyDescent="0.25">
      <c r="F6" s="66" t="s">
        <v>119</v>
      </c>
    </row>
    <row r="7" spans="1:13" ht="54.75" customHeight="1" x14ac:dyDescent="0.25">
      <c r="A7" s="70" t="s">
        <v>120</v>
      </c>
      <c r="B7" s="108" t="s">
        <v>121</v>
      </c>
      <c r="C7" s="108"/>
      <c r="D7" s="71" t="s">
        <v>122</v>
      </c>
      <c r="E7" s="71" t="s">
        <v>123</v>
      </c>
      <c r="F7" s="71" t="s">
        <v>124</v>
      </c>
    </row>
    <row r="8" spans="1:13" ht="15.75" customHeight="1" x14ac:dyDescent="0.25">
      <c r="A8" s="72">
        <v>1</v>
      </c>
      <c r="B8" s="107">
        <v>2</v>
      </c>
      <c r="C8" s="107"/>
      <c r="D8" s="73">
        <v>3</v>
      </c>
      <c r="E8" s="73">
        <v>4</v>
      </c>
      <c r="F8" s="74">
        <v>5</v>
      </c>
    </row>
    <row r="9" spans="1:13" ht="28.5" customHeight="1" x14ac:dyDescent="0.25">
      <c r="A9" s="69" t="s">
        <v>11</v>
      </c>
      <c r="B9" s="112" t="s">
        <v>12</v>
      </c>
      <c r="C9" s="112"/>
      <c r="D9" s="80">
        <f>D10+D14+D18+D20+D29+D31+D37</f>
        <v>3968.8</v>
      </c>
      <c r="E9" s="80">
        <f t="shared" ref="E9:F9" si="0">E10+E14+E18+E20+E29+E31+E37</f>
        <v>4091.1000000000004</v>
      </c>
      <c r="F9" s="81">
        <f t="shared" si="0"/>
        <v>4217.9000000000005</v>
      </c>
    </row>
    <row r="10" spans="1:13" ht="27.75" customHeight="1" x14ac:dyDescent="0.25">
      <c r="A10" s="67" t="s">
        <v>14</v>
      </c>
      <c r="B10" s="106" t="s">
        <v>15</v>
      </c>
      <c r="C10" s="106"/>
      <c r="D10" s="82">
        <f>D11</f>
        <v>1169.2</v>
      </c>
      <c r="E10" s="82">
        <f t="shared" ref="E10:F10" si="1">E11</f>
        <v>1262.0999999999999</v>
      </c>
      <c r="F10" s="83">
        <f t="shared" si="1"/>
        <v>1358.4</v>
      </c>
    </row>
    <row r="11" spans="1:13" ht="22.5" customHeight="1" x14ac:dyDescent="0.25">
      <c r="A11" s="67" t="s">
        <v>16</v>
      </c>
      <c r="B11" s="106" t="s">
        <v>17</v>
      </c>
      <c r="C11" s="106"/>
      <c r="D11" s="82">
        <f>D12+D13</f>
        <v>1169.2</v>
      </c>
      <c r="E11" s="82">
        <f t="shared" ref="E11:F11" si="2">E12+E13</f>
        <v>1262.0999999999999</v>
      </c>
      <c r="F11" s="83">
        <f t="shared" si="2"/>
        <v>1358.4</v>
      </c>
    </row>
    <row r="12" spans="1:13" ht="135.75" customHeight="1" x14ac:dyDescent="0.25">
      <c r="A12" s="67" t="s">
        <v>18</v>
      </c>
      <c r="B12" s="106" t="s">
        <v>133</v>
      </c>
      <c r="C12" s="106"/>
      <c r="D12" s="82">
        <v>1162.2</v>
      </c>
      <c r="E12" s="82">
        <v>1255.0999999999999</v>
      </c>
      <c r="F12" s="83">
        <v>1351.4</v>
      </c>
    </row>
    <row r="13" spans="1:13" ht="145.5" customHeight="1" x14ac:dyDescent="0.3">
      <c r="A13" s="77" t="s">
        <v>20</v>
      </c>
      <c r="B13" s="104" t="s">
        <v>21</v>
      </c>
      <c r="C13" s="104"/>
      <c r="D13" s="84">
        <v>7</v>
      </c>
      <c r="E13" s="84">
        <v>7</v>
      </c>
      <c r="F13" s="84">
        <v>7</v>
      </c>
    </row>
    <row r="14" spans="1:13" ht="20.25" customHeight="1" x14ac:dyDescent="0.25">
      <c r="A14" s="67" t="s">
        <v>22</v>
      </c>
      <c r="B14" s="106" t="s">
        <v>23</v>
      </c>
      <c r="C14" s="106"/>
      <c r="D14" s="82">
        <f>D15</f>
        <v>492.7</v>
      </c>
      <c r="E14" s="82">
        <f t="shared" ref="E14:F15" si="3">E15</f>
        <v>492.7</v>
      </c>
      <c r="F14" s="83">
        <f t="shared" si="3"/>
        <v>492.7</v>
      </c>
    </row>
    <row r="15" spans="1:13" ht="21" customHeight="1" x14ac:dyDescent="0.25">
      <c r="A15" s="67" t="s">
        <v>24</v>
      </c>
      <c r="B15" s="106" t="s">
        <v>25</v>
      </c>
      <c r="C15" s="106"/>
      <c r="D15" s="82">
        <f>D16</f>
        <v>492.7</v>
      </c>
      <c r="E15" s="82">
        <f t="shared" si="3"/>
        <v>492.7</v>
      </c>
      <c r="F15" s="83">
        <f t="shared" si="3"/>
        <v>492.7</v>
      </c>
    </row>
    <row r="16" spans="1:13" ht="27.75" customHeight="1" x14ac:dyDescent="0.25">
      <c r="A16" s="67" t="s">
        <v>26</v>
      </c>
      <c r="B16" s="106" t="s">
        <v>25</v>
      </c>
      <c r="C16" s="106"/>
      <c r="D16" s="82">
        <v>492.7</v>
      </c>
      <c r="E16" s="82">
        <v>492.7</v>
      </c>
      <c r="F16" s="83">
        <v>492.7</v>
      </c>
    </row>
    <row r="17" spans="1:6" ht="18.75" x14ac:dyDescent="0.25">
      <c r="A17" s="67" t="s">
        <v>27</v>
      </c>
      <c r="B17" s="106" t="s">
        <v>28</v>
      </c>
      <c r="C17" s="106"/>
      <c r="D17" s="82" t="s">
        <v>125</v>
      </c>
      <c r="E17" s="82" t="s">
        <v>125</v>
      </c>
      <c r="F17" s="83" t="s">
        <v>125</v>
      </c>
    </row>
    <row r="18" spans="1:6" ht="28.5" customHeight="1" x14ac:dyDescent="0.25">
      <c r="A18" s="67" t="s">
        <v>29</v>
      </c>
      <c r="B18" s="106" t="s">
        <v>30</v>
      </c>
      <c r="C18" s="106"/>
      <c r="D18" s="82">
        <v>194</v>
      </c>
      <c r="E18" s="82">
        <v>194</v>
      </c>
      <c r="F18" s="83">
        <v>194</v>
      </c>
    </row>
    <row r="19" spans="1:6" ht="79.5" customHeight="1" x14ac:dyDescent="0.25">
      <c r="A19" s="67" t="s">
        <v>126</v>
      </c>
      <c r="B19" s="106" t="s">
        <v>32</v>
      </c>
      <c r="C19" s="106"/>
      <c r="D19" s="82">
        <v>194</v>
      </c>
      <c r="E19" s="82">
        <v>194</v>
      </c>
      <c r="F19" s="83">
        <v>194</v>
      </c>
    </row>
    <row r="20" spans="1:6" ht="21.75" customHeight="1" x14ac:dyDescent="0.25">
      <c r="A20" s="67" t="s">
        <v>127</v>
      </c>
      <c r="B20" s="106" t="s">
        <v>34</v>
      </c>
      <c r="C20" s="106"/>
      <c r="D20" s="82">
        <f>D21+D24</f>
        <v>1359.5</v>
      </c>
      <c r="E20" s="82">
        <f t="shared" ref="E20:F20" si="4">E21+E24</f>
        <v>1359.5</v>
      </c>
      <c r="F20" s="83">
        <f t="shared" si="4"/>
        <v>1359.5</v>
      </c>
    </row>
    <row r="21" spans="1:6" ht="21.75" customHeight="1" x14ac:dyDescent="0.25">
      <c r="A21" s="67" t="s">
        <v>128</v>
      </c>
      <c r="B21" s="106" t="s">
        <v>36</v>
      </c>
      <c r="C21" s="106"/>
      <c r="D21" s="82">
        <f>D22</f>
        <v>387.5</v>
      </c>
      <c r="E21" s="82">
        <f t="shared" ref="E21:F22" si="5">E22</f>
        <v>387.5</v>
      </c>
      <c r="F21" s="83">
        <f t="shared" si="5"/>
        <v>387.5</v>
      </c>
    </row>
    <row r="22" spans="1:6" ht="59.25" customHeight="1" x14ac:dyDescent="0.25">
      <c r="A22" s="68" t="s">
        <v>137</v>
      </c>
      <c r="B22" s="111" t="s">
        <v>38</v>
      </c>
      <c r="C22" s="111"/>
      <c r="D22" s="82">
        <f>D23</f>
        <v>387.5</v>
      </c>
      <c r="E22" s="82">
        <f t="shared" si="5"/>
        <v>387.5</v>
      </c>
      <c r="F22" s="83">
        <f t="shared" si="5"/>
        <v>387.5</v>
      </c>
    </row>
    <row r="23" spans="1:6" ht="113.25" customHeight="1" x14ac:dyDescent="0.25">
      <c r="A23" s="67" t="s">
        <v>129</v>
      </c>
      <c r="B23" s="111" t="s">
        <v>130</v>
      </c>
      <c r="C23" s="111"/>
      <c r="D23" s="82">
        <v>387.5</v>
      </c>
      <c r="E23" s="82">
        <v>387.5</v>
      </c>
      <c r="F23" s="83">
        <v>387.5</v>
      </c>
    </row>
    <row r="24" spans="1:6" ht="27" customHeight="1" x14ac:dyDescent="0.25">
      <c r="A24" s="67" t="s">
        <v>41</v>
      </c>
      <c r="B24" s="106" t="s">
        <v>42</v>
      </c>
      <c r="C24" s="106"/>
      <c r="D24" s="82">
        <v>972</v>
      </c>
      <c r="E24" s="82">
        <v>972</v>
      </c>
      <c r="F24" s="83">
        <v>972</v>
      </c>
    </row>
    <row r="25" spans="1:6" ht="71.25" customHeight="1" x14ac:dyDescent="0.25">
      <c r="A25" s="67" t="s">
        <v>131</v>
      </c>
      <c r="B25" s="109" t="s">
        <v>44</v>
      </c>
      <c r="C25" s="109"/>
      <c r="D25" s="82">
        <v>972</v>
      </c>
      <c r="E25" s="82">
        <v>972</v>
      </c>
      <c r="F25" s="83">
        <v>972</v>
      </c>
    </row>
    <row r="26" spans="1:6" ht="18.75" hidden="1" x14ac:dyDescent="0.25">
      <c r="A26" s="68"/>
      <c r="B26" s="106"/>
      <c r="C26" s="106"/>
      <c r="D26" s="85">
        <v>972</v>
      </c>
      <c r="E26" s="82">
        <v>972</v>
      </c>
      <c r="F26" s="83">
        <v>972</v>
      </c>
    </row>
    <row r="27" spans="1:6" ht="18.75" hidden="1" x14ac:dyDescent="0.25">
      <c r="A27" s="68"/>
      <c r="B27" s="110"/>
      <c r="C27" s="110"/>
      <c r="D27" s="85"/>
      <c r="E27" s="85"/>
      <c r="F27" s="86"/>
    </row>
    <row r="28" spans="1:6" ht="24" customHeight="1" x14ac:dyDescent="0.25">
      <c r="A28" s="67" t="s">
        <v>47</v>
      </c>
      <c r="B28" s="106" t="s">
        <v>48</v>
      </c>
      <c r="C28" s="106"/>
      <c r="D28" s="82">
        <v>18.899999999999999</v>
      </c>
      <c r="E28" s="82">
        <v>18.899999999999999</v>
      </c>
      <c r="F28" s="83">
        <v>18.899999999999999</v>
      </c>
    </row>
    <row r="29" spans="1:6" ht="78.75" customHeight="1" x14ac:dyDescent="0.25">
      <c r="A29" s="67" t="s">
        <v>49</v>
      </c>
      <c r="B29" s="106" t="s">
        <v>50</v>
      </c>
      <c r="C29" s="106"/>
      <c r="D29" s="82">
        <v>18.899999999999999</v>
      </c>
      <c r="E29" s="82">
        <v>18.899999999999999</v>
      </c>
      <c r="F29" s="83">
        <v>18.899999999999999</v>
      </c>
    </row>
    <row r="30" spans="1:6" ht="129" customHeight="1" x14ac:dyDescent="0.25">
      <c r="A30" s="67" t="s">
        <v>51</v>
      </c>
      <c r="B30" s="106" t="s">
        <v>52</v>
      </c>
      <c r="C30" s="106"/>
      <c r="D30" s="82">
        <v>18.899999999999999</v>
      </c>
      <c r="E30" s="82">
        <v>18.899999999999999</v>
      </c>
      <c r="F30" s="83">
        <v>18.899999999999999</v>
      </c>
    </row>
    <row r="31" spans="1:6" ht="77.25" customHeight="1" x14ac:dyDescent="0.25">
      <c r="A31" s="67" t="s">
        <v>54</v>
      </c>
      <c r="B31" s="98" t="s">
        <v>55</v>
      </c>
      <c r="C31" s="98"/>
      <c r="D31" s="82">
        <f>D32</f>
        <v>707.1</v>
      </c>
      <c r="E31" s="82">
        <f t="shared" ref="E31:F31" si="6">E32</f>
        <v>735.4</v>
      </c>
      <c r="F31" s="83">
        <f t="shared" si="6"/>
        <v>764.8</v>
      </c>
    </row>
    <row r="32" spans="1:6" ht="138.75" customHeight="1" x14ac:dyDescent="0.25">
      <c r="A32" s="67" t="s">
        <v>56</v>
      </c>
      <c r="B32" s="106" t="s">
        <v>57</v>
      </c>
      <c r="C32" s="106"/>
      <c r="D32" s="82">
        <f>D33+D35</f>
        <v>707.1</v>
      </c>
      <c r="E32" s="82">
        <v>735.4</v>
      </c>
      <c r="F32" s="83">
        <v>764.8</v>
      </c>
    </row>
    <row r="33" spans="1:6" ht="138" customHeight="1" x14ac:dyDescent="0.25">
      <c r="A33" s="67" t="s">
        <v>58</v>
      </c>
      <c r="B33" s="106" t="s">
        <v>59</v>
      </c>
      <c r="C33" s="106"/>
      <c r="D33" s="82">
        <f>D34</f>
        <v>638.20000000000005</v>
      </c>
      <c r="E33" s="82">
        <f t="shared" ref="E33:F33" si="7">E34</f>
        <v>663.8</v>
      </c>
      <c r="F33" s="83">
        <f t="shared" si="7"/>
        <v>690.3</v>
      </c>
    </row>
    <row r="34" spans="1:6" ht="129" customHeight="1" x14ac:dyDescent="0.25">
      <c r="A34" s="67" t="s">
        <v>60</v>
      </c>
      <c r="B34" s="106" t="s">
        <v>61</v>
      </c>
      <c r="C34" s="106"/>
      <c r="D34" s="82">
        <v>638.20000000000005</v>
      </c>
      <c r="E34" s="82">
        <v>663.8</v>
      </c>
      <c r="F34" s="83">
        <v>690.3</v>
      </c>
    </row>
    <row r="35" spans="1:6" ht="149.25" customHeight="1" x14ac:dyDescent="0.25">
      <c r="A35" s="67" t="s">
        <v>62</v>
      </c>
      <c r="B35" s="106" t="s">
        <v>132</v>
      </c>
      <c r="C35" s="106"/>
      <c r="D35" s="82">
        <f>D36</f>
        <v>68.900000000000006</v>
      </c>
      <c r="E35" s="82">
        <f>E36</f>
        <v>71.599999999999994</v>
      </c>
      <c r="F35" s="83">
        <f>F36</f>
        <v>74.5</v>
      </c>
    </row>
    <row r="36" spans="1:6" ht="114" customHeight="1" x14ac:dyDescent="0.25">
      <c r="A36" s="67" t="s">
        <v>64</v>
      </c>
      <c r="B36" s="106" t="s">
        <v>65</v>
      </c>
      <c r="C36" s="106"/>
      <c r="D36" s="82">
        <v>68.900000000000006</v>
      </c>
      <c r="E36" s="82">
        <v>71.599999999999994</v>
      </c>
      <c r="F36" s="83">
        <v>74.5</v>
      </c>
    </row>
    <row r="37" spans="1:6" ht="165.75" customHeight="1" x14ac:dyDescent="0.25">
      <c r="A37" s="78" t="s">
        <v>113</v>
      </c>
      <c r="B37" s="105" t="s">
        <v>114</v>
      </c>
      <c r="C37" s="105"/>
      <c r="D37" s="87">
        <f>D38</f>
        <v>27.4</v>
      </c>
      <c r="E37" s="87">
        <f t="shared" ref="E37:F38" si="8">E38</f>
        <v>28.5</v>
      </c>
      <c r="F37" s="87">
        <f t="shared" si="8"/>
        <v>29.6</v>
      </c>
    </row>
    <row r="38" spans="1:6" ht="178.5" customHeight="1" x14ac:dyDescent="0.25">
      <c r="A38" s="78" t="s">
        <v>112</v>
      </c>
      <c r="B38" s="105" t="s">
        <v>115</v>
      </c>
      <c r="C38" s="105"/>
      <c r="D38" s="87">
        <f>D39</f>
        <v>27.4</v>
      </c>
      <c r="E38" s="87">
        <f t="shared" si="8"/>
        <v>28.5</v>
      </c>
      <c r="F38" s="87">
        <f t="shared" si="8"/>
        <v>29.6</v>
      </c>
    </row>
    <row r="39" spans="1:6" ht="74.25" customHeight="1" x14ac:dyDescent="0.25">
      <c r="A39" s="78" t="s">
        <v>110</v>
      </c>
      <c r="B39" s="105" t="s">
        <v>111</v>
      </c>
      <c r="C39" s="105"/>
      <c r="D39" s="87">
        <v>27.4</v>
      </c>
      <c r="E39" s="87">
        <v>28.5</v>
      </c>
      <c r="F39" s="87">
        <v>29.6</v>
      </c>
    </row>
    <row r="40" spans="1:6" ht="24" customHeight="1" x14ac:dyDescent="0.25">
      <c r="A40" s="67" t="s">
        <v>66</v>
      </c>
      <c r="B40" s="98" t="s">
        <v>67</v>
      </c>
      <c r="C40" s="98"/>
      <c r="D40" s="82">
        <f>D41</f>
        <v>9164</v>
      </c>
      <c r="E40" s="82">
        <f t="shared" ref="E40:F40" si="9">E41</f>
        <v>6185.1</v>
      </c>
      <c r="F40" s="83">
        <f t="shared" si="9"/>
        <v>5340.2</v>
      </c>
    </row>
    <row r="41" spans="1:6" ht="58.5" customHeight="1" x14ac:dyDescent="0.25">
      <c r="A41" s="67" t="s">
        <v>68</v>
      </c>
      <c r="B41" s="98" t="s">
        <v>69</v>
      </c>
      <c r="C41" s="98"/>
      <c r="D41" s="82">
        <f>D51+D49+D47+7416.6</f>
        <v>9164</v>
      </c>
      <c r="E41" s="82">
        <f>E51+E49+E47+5933.3</f>
        <v>6185.1</v>
      </c>
      <c r="F41" s="83">
        <f>F51+F49+F47+5340</f>
        <v>5340.2</v>
      </c>
    </row>
    <row r="42" spans="1:6" ht="43.5" customHeight="1" x14ac:dyDescent="0.25">
      <c r="A42" s="67" t="s">
        <v>88</v>
      </c>
      <c r="B42" s="98" t="s">
        <v>70</v>
      </c>
      <c r="C42" s="98"/>
      <c r="D42" s="82" t="str">
        <f>D43</f>
        <v>7 416,6</v>
      </c>
      <c r="E42" s="82" t="str">
        <f t="shared" ref="E42:F42" si="10">E43</f>
        <v>5 933,3</v>
      </c>
      <c r="F42" s="83" t="str">
        <f t="shared" si="10"/>
        <v>5 340,0</v>
      </c>
    </row>
    <row r="43" spans="1:6" ht="83.25" customHeight="1" x14ac:dyDescent="0.25">
      <c r="A43" s="67" t="s">
        <v>141</v>
      </c>
      <c r="B43" s="98" t="s">
        <v>103</v>
      </c>
      <c r="C43" s="98"/>
      <c r="D43" s="82" t="str">
        <f>D44</f>
        <v>7 416,6</v>
      </c>
      <c r="E43" s="82" t="str">
        <f t="shared" ref="E43:F43" si="11">E44</f>
        <v>5 933,3</v>
      </c>
      <c r="F43" s="83" t="str">
        <f t="shared" si="11"/>
        <v>5 340,0</v>
      </c>
    </row>
    <row r="44" spans="1:6" ht="78.75" customHeight="1" x14ac:dyDescent="0.25">
      <c r="A44" s="67" t="s">
        <v>105</v>
      </c>
      <c r="B44" s="98" t="s">
        <v>104</v>
      </c>
      <c r="C44" s="98"/>
      <c r="D44" s="82" t="s">
        <v>138</v>
      </c>
      <c r="E44" s="82" t="s">
        <v>139</v>
      </c>
      <c r="F44" s="83" t="s">
        <v>140</v>
      </c>
    </row>
    <row r="45" spans="1:6" ht="37.5" customHeight="1" x14ac:dyDescent="0.25">
      <c r="A45" s="67" t="s">
        <v>142</v>
      </c>
      <c r="B45" s="98" t="s">
        <v>73</v>
      </c>
      <c r="C45" s="98"/>
      <c r="D45" s="82">
        <f>D46+D48</f>
        <v>242.79999999999998</v>
      </c>
      <c r="E45" s="82">
        <f t="shared" ref="E45:F45" si="12">E46+E48</f>
        <v>251.79999999999998</v>
      </c>
      <c r="F45" s="83">
        <f t="shared" si="12"/>
        <v>0.2</v>
      </c>
    </row>
    <row r="46" spans="1:6" ht="53.25" customHeight="1" x14ac:dyDescent="0.25">
      <c r="A46" s="67" t="s">
        <v>143</v>
      </c>
      <c r="B46" s="98" t="s">
        <v>74</v>
      </c>
      <c r="C46" s="98"/>
      <c r="D46" s="82">
        <f>D47</f>
        <v>0.2</v>
      </c>
      <c r="E46" s="82">
        <f t="shared" ref="E46:F46" si="13">E47</f>
        <v>0.2</v>
      </c>
      <c r="F46" s="83">
        <f t="shared" si="13"/>
        <v>0.2</v>
      </c>
    </row>
    <row r="47" spans="1:6" ht="54.75" customHeight="1" x14ac:dyDescent="0.25">
      <c r="A47" s="77" t="s">
        <v>91</v>
      </c>
      <c r="B47" s="99" t="s">
        <v>75</v>
      </c>
      <c r="C47" s="99"/>
      <c r="D47" s="80">
        <v>0.2</v>
      </c>
      <c r="E47" s="80">
        <v>0.2</v>
      </c>
      <c r="F47" s="83">
        <v>0.2</v>
      </c>
    </row>
    <row r="48" spans="1:6" ht="55.5" customHeight="1" x14ac:dyDescent="0.25">
      <c r="A48" s="77" t="s">
        <v>92</v>
      </c>
      <c r="B48" s="100" t="s">
        <v>76</v>
      </c>
      <c r="C48" s="100"/>
      <c r="D48" s="88">
        <f>D49</f>
        <v>242.6</v>
      </c>
      <c r="E48" s="88">
        <f t="shared" ref="E48:F48" si="14">E49</f>
        <v>251.6</v>
      </c>
      <c r="F48" s="88">
        <f t="shared" si="14"/>
        <v>0</v>
      </c>
    </row>
    <row r="49" spans="1:6" ht="75.75" customHeight="1" x14ac:dyDescent="0.25">
      <c r="A49" s="77" t="s">
        <v>99</v>
      </c>
      <c r="B49" s="100" t="s">
        <v>77</v>
      </c>
      <c r="C49" s="100"/>
      <c r="D49" s="88">
        <v>242.6</v>
      </c>
      <c r="E49" s="88">
        <v>251.6</v>
      </c>
      <c r="F49" s="88">
        <v>0</v>
      </c>
    </row>
    <row r="50" spans="1:6" ht="18.75" x14ac:dyDescent="0.25">
      <c r="A50" s="79" t="s">
        <v>118</v>
      </c>
      <c r="B50" s="101" t="s">
        <v>79</v>
      </c>
      <c r="C50" s="101"/>
      <c r="D50" s="87">
        <f>D51</f>
        <v>1504.6</v>
      </c>
      <c r="E50" s="88">
        <f t="shared" ref="E50:F50" si="15">E51</f>
        <v>0</v>
      </c>
      <c r="F50" s="88">
        <f t="shared" si="15"/>
        <v>0</v>
      </c>
    </row>
    <row r="51" spans="1:6" ht="119.25" customHeight="1" x14ac:dyDescent="0.25">
      <c r="A51" s="79" t="s">
        <v>117</v>
      </c>
      <c r="B51" s="99" t="s">
        <v>83</v>
      </c>
      <c r="C51" s="99"/>
      <c r="D51" s="88">
        <v>1504.6</v>
      </c>
      <c r="E51" s="88">
        <v>0</v>
      </c>
      <c r="F51" s="88">
        <v>0</v>
      </c>
    </row>
    <row r="52" spans="1:6" ht="18.75" x14ac:dyDescent="0.25">
      <c r="B52" s="98" t="s">
        <v>144</v>
      </c>
      <c r="C52" s="98"/>
      <c r="D52" s="82">
        <f>D40+D9</f>
        <v>13132.8</v>
      </c>
      <c r="E52" s="82">
        <f t="shared" ref="E52:F52" si="16">E40+E9</f>
        <v>10276.200000000001</v>
      </c>
      <c r="F52" s="82">
        <f t="shared" si="16"/>
        <v>9558.1</v>
      </c>
    </row>
    <row r="56" spans="1:6" ht="42.75" customHeight="1" x14ac:dyDescent="0.3">
      <c r="A56" s="97" t="s">
        <v>98</v>
      </c>
      <c r="B56" s="97"/>
      <c r="F56" s="53" t="s">
        <v>145</v>
      </c>
    </row>
  </sheetData>
  <mergeCells count="49">
    <mergeCell ref="B9:C9"/>
    <mergeCell ref="B10:C10"/>
    <mergeCell ref="B11:C11"/>
    <mergeCell ref="B12:C12"/>
    <mergeCell ref="B20:C20"/>
    <mergeCell ref="B21:C21"/>
    <mergeCell ref="B22:C22"/>
    <mergeCell ref="B23:C23"/>
    <mergeCell ref="B14:C14"/>
    <mergeCell ref="B15:C15"/>
    <mergeCell ref="B16:C16"/>
    <mergeCell ref="B17:C17"/>
    <mergeCell ref="B18:C18"/>
    <mergeCell ref="B19:C19"/>
    <mergeCell ref="B30:C30"/>
    <mergeCell ref="B31:C31"/>
    <mergeCell ref="B32:C32"/>
    <mergeCell ref="B24:C24"/>
    <mergeCell ref="B25:C25"/>
    <mergeCell ref="B26:C26"/>
    <mergeCell ref="B27:C27"/>
    <mergeCell ref="A5:F5"/>
    <mergeCell ref="D1:F1"/>
    <mergeCell ref="B13:C13"/>
    <mergeCell ref="B40:C40"/>
    <mergeCell ref="B41:C41"/>
    <mergeCell ref="B37:C37"/>
    <mergeCell ref="B38:C38"/>
    <mergeCell ref="B39:C39"/>
    <mergeCell ref="B33:C33"/>
    <mergeCell ref="B34:C34"/>
    <mergeCell ref="B35:C35"/>
    <mergeCell ref="B36:C36"/>
    <mergeCell ref="B8:C8"/>
    <mergeCell ref="B7:C7"/>
    <mergeCell ref="B28:C28"/>
    <mergeCell ref="B29:C29"/>
    <mergeCell ref="A56:B56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старая форма</vt:lpstr>
      <vt:lpstr>новая форма</vt:lpstr>
      <vt:lpstr>'старая форма'!Заголовки_для_печати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2021-11-02T12:09:15Z</cp:lastPrinted>
  <dcterms:created xsi:type="dcterms:W3CDTF">2018-09-28T06:57:54Z</dcterms:created>
  <dcterms:modified xsi:type="dcterms:W3CDTF">2021-11-08T08:00:06Z</dcterms:modified>
</cp:coreProperties>
</file>